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Importi unitar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3" l="1"/>
  <c r="I35" i="3"/>
  <c r="I34" i="3"/>
  <c r="H37" i="3"/>
  <c r="D7" i="3" l="1"/>
  <c r="D8" i="3"/>
  <c r="D9" i="3"/>
  <c r="D10" i="3"/>
  <c r="D11" i="3"/>
  <c r="D12" i="3"/>
  <c r="D13" i="3"/>
  <c r="D14" i="3"/>
  <c r="D15" i="3"/>
  <c r="D6" i="3"/>
  <c r="D16" i="3" l="1"/>
  <c r="D23" i="3"/>
  <c r="D30" i="3"/>
  <c r="D37" i="3"/>
  <c r="D47" i="3"/>
</calcChain>
</file>

<file path=xl/sharedStrings.xml><?xml version="1.0" encoding="utf-8"?>
<sst xmlns="http://schemas.openxmlformats.org/spreadsheetml/2006/main" count="192" uniqueCount="63">
  <si>
    <t>ALLEGATO 1</t>
  </si>
  <si>
    <t>A</t>
  </si>
  <si>
    <t>B</t>
  </si>
  <si>
    <t>C</t>
  </si>
  <si>
    <t>DM 23 dicembre 2022 n. 660087</t>
  </si>
  <si>
    <t>Eventuale economia di spesa dell'intervento</t>
  </si>
  <si>
    <t>D = B / A</t>
  </si>
  <si>
    <t>Importo unitario massimo previsto da PSP</t>
  </si>
  <si>
    <t>E = B - (C * A) se C &lt; D</t>
  </si>
  <si>
    <t>Intervento</t>
  </si>
  <si>
    <t>Plafond integrato di economie di spesa di altri interventi</t>
  </si>
  <si>
    <t>F = B + E</t>
  </si>
  <si>
    <t>G = F / A solo se C &gt; D</t>
  </si>
  <si>
    <t>Importo unitario calcolato</t>
  </si>
  <si>
    <t>Importo unitario definitivo erogabile</t>
  </si>
  <si>
    <t>art. 17, comma 2, lettera a)</t>
  </si>
  <si>
    <t>art. 17, comma 2, lettera b)</t>
  </si>
  <si>
    <t xml:space="preserve">Liv. 1 Bovini duplice attitudine </t>
  </si>
  <si>
    <t>Liv. 1 Bovini da latte</t>
  </si>
  <si>
    <t>Liv. 1 Bovini di carne</t>
  </si>
  <si>
    <t>Liv. 1 Bufalini</t>
  </si>
  <si>
    <t>Liv. 1 Caprini</t>
  </si>
  <si>
    <t>Liv. 1 Ovini</t>
  </si>
  <si>
    <t>Liv. 1 Suini</t>
  </si>
  <si>
    <t>Liv. 1 Vitelli a carne bianca</t>
  </si>
  <si>
    <t>Liv. 2 Bovini Duplice attitudine - da carne - da latte</t>
  </si>
  <si>
    <t>Liv. 2 Suini in allevamento semibrado</t>
  </si>
  <si>
    <t>Art. 18</t>
  </si>
  <si>
    <t>Es 2 - Inerb. Colture arboree</t>
  </si>
  <si>
    <t>Es 2 - Inerb. Colture arboree in ZVN</t>
  </si>
  <si>
    <t>Art. 19</t>
  </si>
  <si>
    <t>Es 3 - Salv. Olivi valore paesaggistico</t>
  </si>
  <si>
    <t>Es 3 - Salv. Olivi valore paesaggistico in ZVN</t>
  </si>
  <si>
    <t>Es 3 - Salv. Olivi valore paesaggistico in NATURA 2000</t>
  </si>
  <si>
    <t>Es 2 - Inerb. Colture arboree in NATURA 2000</t>
  </si>
  <si>
    <t>Art. 20</t>
  </si>
  <si>
    <t>Es 4 Avvicendamento</t>
  </si>
  <si>
    <t>Es 4 Avvicendamento in ZVN</t>
  </si>
  <si>
    <t>Es 4 Avvicendamento in NATURA 2000</t>
  </si>
  <si>
    <t>Art. 21</t>
  </si>
  <si>
    <t>Es. 5 Impolli. Colt. Arboree</t>
  </si>
  <si>
    <t>Es. 5 Impolli. Colt. Arboree in ZVN</t>
  </si>
  <si>
    <t>Es. 5 Impolli. Colt. Arboree in NATURA 2000</t>
  </si>
  <si>
    <t>Es. 5 Impoll. seminativi</t>
  </si>
  <si>
    <t>Es. 5 Impoll. Seminativi in ZVN</t>
  </si>
  <si>
    <t>Es. 5 Impoll. Seminativi in NATURA 2000</t>
  </si>
  <si>
    <t>Capi comunicati dagli Organismi pagatori</t>
  </si>
  <si>
    <t xml:space="preserve">	156,33</t>
  </si>
  <si>
    <t>Superficie (ha) comunicata dagli Organismi pagatori</t>
  </si>
  <si>
    <t>Superfici (ha) comunicate dagli Organismi pagatori</t>
  </si>
  <si>
    <t xml:space="preserve">124,17	</t>
  </si>
  <si>
    <r>
      <rPr>
        <b/>
        <sz val="12"/>
        <color rgb="FF000000"/>
        <rFont val="Calibri"/>
        <family val="2"/>
        <scheme val="minor"/>
      </rPr>
      <t>ECO-SCHEMI - IMP</t>
    </r>
    <r>
      <rPr>
        <b/>
        <sz val="12"/>
        <color indexed="8"/>
        <rFont val="Calibri"/>
        <family val="2"/>
        <scheme val="minor"/>
      </rPr>
      <t>ORTI UNITARI CAMPAGNA 2023</t>
    </r>
  </si>
  <si>
    <t>Eco-schema 1 - RIDUZIONE ANTIMICROBICO RESISTENZA E BENESSERE ANIMALE</t>
  </si>
  <si>
    <t>Eco-schema 2 - INERBIMENTO COLTURE ARBOREE</t>
  </si>
  <si>
    <t>/</t>
  </si>
  <si>
    <t>Eco-schema 3 - SALVAGUARDIA OLIVI DI VALORE PAESAGGISTICO</t>
  </si>
  <si>
    <t>Eco-schema 4 - AVVICENDAMENTO</t>
  </si>
  <si>
    <t>Eco-schema 5 - MISURE SPECIFICHE PER GLI IMPOLLINATORI</t>
  </si>
  <si>
    <t>TOTALE</t>
  </si>
  <si>
    <t>Plafond rimodulato</t>
  </si>
  <si>
    <t>* l'importo erogabile coincide con quello massimo da PSP</t>
  </si>
  <si>
    <t>659,00*</t>
  </si>
  <si>
    <t>790,80*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</si>
</sst>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/>
    <xf numFmtId="4" fontId="4" fillId="0" borderId="1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0" xfId="0" applyFont="1" applyBorder="1"/>
    <xf numFmtId="4" fontId="5" fillId="0" borderId="11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" fontId="4" fillId="0" borderId="1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left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6" fillId="0" borderId="22" xfId="0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vertical="center" wrapText="1"/>
    </xf>
    <xf numFmtId="4" fontId="4" fillId="0" borderId="13" xfId="0" applyNumberFormat="1" applyFont="1" applyBorder="1" applyAlignment="1">
      <alignment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4" fontId="9" fillId="0" borderId="1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0" xfId="0" applyFont="1"/>
    <xf numFmtId="3" fontId="7" fillId="0" borderId="7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">
    <cellStyle name="Migliaia 2" xfId="3"/>
    <cellStyle name="Normale" xfId="0" builtinId="0"/>
    <cellStyle name="Normale 2" xfId="1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1076325</xdr:colOff>
      <xdr:row>0</xdr:row>
      <xdr:rowOff>565150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914400" cy="565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="90" zoomScaleNormal="90" workbookViewId="0">
      <selection activeCell="O8" sqref="O8"/>
    </sheetView>
  </sheetViews>
  <sheetFormatPr defaultColWidth="9.140625" defaultRowHeight="15.75" x14ac:dyDescent="0.25"/>
  <cols>
    <col min="1" max="1" width="18.28515625" style="1" customWidth="1"/>
    <col min="2" max="2" width="21.5703125" style="1" customWidth="1"/>
    <col min="3" max="3" width="25" style="1" customWidth="1"/>
    <col min="4" max="4" width="20.7109375" style="2" customWidth="1"/>
    <col min="5" max="5" width="17.140625" style="2" customWidth="1"/>
    <col min="6" max="6" width="15.42578125" style="2" customWidth="1"/>
    <col min="7" max="7" width="23.85546875" style="2" customWidth="1"/>
    <col min="8" max="8" width="17.28515625" style="1" bestFit="1" customWidth="1"/>
    <col min="9" max="9" width="22.42578125" style="1" customWidth="1"/>
    <col min="10" max="10" width="12.28515625" style="1" bestFit="1" customWidth="1"/>
    <col min="11" max="11" width="16.85546875" style="1" customWidth="1"/>
    <col min="12" max="12" width="13.7109375" style="1" bestFit="1" customWidth="1"/>
    <col min="13" max="16384" width="9.140625" style="1"/>
  </cols>
  <sheetData>
    <row r="1" spans="1:9" s="5" customFormat="1" ht="45.6" customHeight="1" thickBot="1" x14ac:dyDescent="0.25">
      <c r="A1" s="12"/>
      <c r="B1" s="47" t="s">
        <v>0</v>
      </c>
      <c r="C1" s="47"/>
      <c r="D1" s="47"/>
      <c r="E1" s="47"/>
      <c r="F1" s="47"/>
      <c r="G1" s="47"/>
      <c r="H1" s="47"/>
      <c r="I1" s="48"/>
    </row>
    <row r="2" spans="1:9" ht="30" customHeight="1" thickBot="1" x14ac:dyDescent="0.3">
      <c r="A2" s="49" t="s">
        <v>51</v>
      </c>
      <c r="B2" s="55"/>
      <c r="C2" s="55"/>
      <c r="D2" s="55"/>
      <c r="E2" s="55"/>
      <c r="F2" s="55"/>
      <c r="G2" s="55"/>
      <c r="H2" s="55"/>
      <c r="I2" s="56"/>
    </row>
    <row r="3" spans="1:9" ht="30" customHeight="1" thickBot="1" x14ac:dyDescent="0.3">
      <c r="A3" s="49" t="s">
        <v>52</v>
      </c>
      <c r="B3" s="50"/>
      <c r="C3" s="50"/>
      <c r="D3" s="50"/>
      <c r="E3" s="50"/>
      <c r="F3" s="50"/>
      <c r="G3" s="50"/>
      <c r="H3" s="50"/>
      <c r="I3" s="51"/>
    </row>
    <row r="4" spans="1:9" ht="80.25" customHeight="1" thickBot="1" x14ac:dyDescent="0.3">
      <c r="A4" s="3" t="s">
        <v>4</v>
      </c>
      <c r="B4" s="4" t="s">
        <v>9</v>
      </c>
      <c r="C4" s="9" t="s">
        <v>46</v>
      </c>
      <c r="D4" s="9" t="s">
        <v>59</v>
      </c>
      <c r="E4" s="9" t="s">
        <v>7</v>
      </c>
      <c r="F4" s="9" t="s">
        <v>13</v>
      </c>
      <c r="G4" s="11" t="s">
        <v>5</v>
      </c>
      <c r="H4" s="11" t="s">
        <v>10</v>
      </c>
      <c r="I4" s="25" t="s">
        <v>14</v>
      </c>
    </row>
    <row r="5" spans="1:9" ht="30" customHeight="1" thickBot="1" x14ac:dyDescent="0.3">
      <c r="A5" s="3"/>
      <c r="B5" s="4"/>
      <c r="C5" s="9" t="s">
        <v>1</v>
      </c>
      <c r="D5" s="9" t="s">
        <v>2</v>
      </c>
      <c r="E5" s="9" t="s">
        <v>3</v>
      </c>
      <c r="F5" s="9" t="s">
        <v>6</v>
      </c>
      <c r="G5" s="11" t="s">
        <v>8</v>
      </c>
      <c r="H5" s="11" t="s">
        <v>11</v>
      </c>
      <c r="I5" s="25" t="s">
        <v>12</v>
      </c>
    </row>
    <row r="6" spans="1:9" ht="31.5" x14ac:dyDescent="0.25">
      <c r="A6" s="7" t="s">
        <v>15</v>
      </c>
      <c r="B6" s="6" t="s">
        <v>17</v>
      </c>
      <c r="C6" s="10">
        <v>190042.87</v>
      </c>
      <c r="D6" s="8">
        <f>C6*F6</f>
        <v>11972700.810000001</v>
      </c>
      <c r="E6" s="8">
        <v>156.33000000000001</v>
      </c>
      <c r="F6" s="8">
        <v>63</v>
      </c>
      <c r="G6" s="20" t="s">
        <v>54</v>
      </c>
      <c r="H6" s="20" t="s">
        <v>54</v>
      </c>
      <c r="I6" s="26">
        <v>63</v>
      </c>
    </row>
    <row r="7" spans="1:9" ht="31.5" x14ac:dyDescent="0.25">
      <c r="A7" s="7" t="s">
        <v>15</v>
      </c>
      <c r="B7" s="6" t="s">
        <v>19</v>
      </c>
      <c r="C7" s="10">
        <v>751716.74</v>
      </c>
      <c r="D7" s="8">
        <f t="shared" ref="D7:D15" si="0">C7*F7</f>
        <v>47358154.619999997</v>
      </c>
      <c r="E7" s="8">
        <v>116.11</v>
      </c>
      <c r="F7" s="8">
        <v>63</v>
      </c>
      <c r="G7" s="8" t="s">
        <v>54</v>
      </c>
      <c r="H7" s="8" t="s">
        <v>54</v>
      </c>
      <c r="I7" s="27">
        <v>63</v>
      </c>
    </row>
    <row r="8" spans="1:9" ht="31.5" x14ac:dyDescent="0.25">
      <c r="A8" s="7" t="s">
        <v>15</v>
      </c>
      <c r="B8" s="6" t="s">
        <v>18</v>
      </c>
      <c r="C8" s="10">
        <v>1373917.05</v>
      </c>
      <c r="D8" s="8">
        <f t="shared" si="0"/>
        <v>105791612.85000001</v>
      </c>
      <c r="E8" s="8" t="s">
        <v>47</v>
      </c>
      <c r="F8" s="8">
        <v>77</v>
      </c>
      <c r="G8" s="8" t="s">
        <v>54</v>
      </c>
      <c r="H8" s="8" t="s">
        <v>54</v>
      </c>
      <c r="I8" s="27">
        <v>77</v>
      </c>
    </row>
    <row r="9" spans="1:9" ht="31.5" x14ac:dyDescent="0.25">
      <c r="A9" s="7" t="s">
        <v>15</v>
      </c>
      <c r="B9" s="6" t="s">
        <v>20</v>
      </c>
      <c r="C9" s="10">
        <v>245719.65</v>
      </c>
      <c r="D9" s="8">
        <f t="shared" si="0"/>
        <v>16463216.549999999</v>
      </c>
      <c r="E9" s="8">
        <v>129.26</v>
      </c>
      <c r="F9" s="8">
        <v>67</v>
      </c>
      <c r="G9" s="8" t="s">
        <v>54</v>
      </c>
      <c r="H9" s="8" t="s">
        <v>54</v>
      </c>
      <c r="I9" s="27">
        <v>67</v>
      </c>
    </row>
    <row r="10" spans="1:9" ht="31.5" x14ac:dyDescent="0.25">
      <c r="A10" s="7" t="s">
        <v>15</v>
      </c>
      <c r="B10" s="6" t="s">
        <v>21</v>
      </c>
      <c r="C10" s="10">
        <v>72710.259999999995</v>
      </c>
      <c r="D10" s="8">
        <f t="shared" si="0"/>
        <v>6616633.6599999992</v>
      </c>
      <c r="E10" s="8">
        <v>127.37</v>
      </c>
      <c r="F10" s="8">
        <v>91</v>
      </c>
      <c r="G10" s="8" t="s">
        <v>54</v>
      </c>
      <c r="H10" s="8" t="s">
        <v>54</v>
      </c>
      <c r="I10" s="27">
        <v>91</v>
      </c>
    </row>
    <row r="11" spans="1:9" ht="31.5" x14ac:dyDescent="0.25">
      <c r="A11" s="7" t="s">
        <v>15</v>
      </c>
      <c r="B11" s="6" t="s">
        <v>22</v>
      </c>
      <c r="C11" s="10">
        <v>719036.36</v>
      </c>
      <c r="D11" s="8">
        <f t="shared" si="0"/>
        <v>46018327.039999999</v>
      </c>
      <c r="E11" s="8">
        <v>127.37</v>
      </c>
      <c r="F11" s="8">
        <v>64</v>
      </c>
      <c r="G11" s="8" t="s">
        <v>54</v>
      </c>
      <c r="H11" s="8" t="s">
        <v>54</v>
      </c>
      <c r="I11" s="27">
        <v>64</v>
      </c>
    </row>
    <row r="12" spans="1:9" ht="31.5" x14ac:dyDescent="0.25">
      <c r="A12" s="7" t="s">
        <v>15</v>
      </c>
      <c r="B12" s="6" t="s">
        <v>23</v>
      </c>
      <c r="C12" s="10">
        <v>2401235.13</v>
      </c>
      <c r="D12" s="8">
        <f t="shared" si="0"/>
        <v>40820997.210000001</v>
      </c>
      <c r="E12" s="8">
        <v>34.700000000000003</v>
      </c>
      <c r="F12" s="8">
        <v>17</v>
      </c>
      <c r="G12" s="8" t="s">
        <v>54</v>
      </c>
      <c r="H12" s="8" t="s">
        <v>54</v>
      </c>
      <c r="I12" s="27">
        <v>17</v>
      </c>
    </row>
    <row r="13" spans="1:9" ht="30" customHeight="1" x14ac:dyDescent="0.25">
      <c r="A13" s="7" t="s">
        <v>15</v>
      </c>
      <c r="B13" s="6" t="s">
        <v>24</v>
      </c>
      <c r="C13" s="10">
        <v>72747.25</v>
      </c>
      <c r="D13" s="8">
        <f t="shared" si="0"/>
        <v>3928351.5</v>
      </c>
      <c r="E13" s="8">
        <v>90.73</v>
      </c>
      <c r="F13" s="8">
        <v>54</v>
      </c>
      <c r="G13" s="8" t="s">
        <v>54</v>
      </c>
      <c r="H13" s="8" t="s">
        <v>54</v>
      </c>
      <c r="I13" s="27">
        <v>54</v>
      </c>
    </row>
    <row r="14" spans="1:9" ht="30" customHeight="1" x14ac:dyDescent="0.25">
      <c r="A14" s="18" t="s">
        <v>16</v>
      </c>
      <c r="B14" s="16" t="s">
        <v>25</v>
      </c>
      <c r="C14" s="10">
        <v>804475.43</v>
      </c>
      <c r="D14" s="8">
        <f t="shared" si="0"/>
        <v>88492297.300000012</v>
      </c>
      <c r="E14" s="8">
        <v>537</v>
      </c>
      <c r="F14" s="13">
        <v>110</v>
      </c>
      <c r="G14" s="13" t="s">
        <v>54</v>
      </c>
      <c r="H14" s="13" t="s">
        <v>54</v>
      </c>
      <c r="I14" s="28">
        <v>110</v>
      </c>
    </row>
    <row r="15" spans="1:9" ht="30" customHeight="1" x14ac:dyDescent="0.25">
      <c r="A15" s="7" t="s">
        <v>16</v>
      </c>
      <c r="B15" s="6" t="s">
        <v>26</v>
      </c>
      <c r="C15" s="10">
        <v>15242.41</v>
      </c>
      <c r="D15" s="8">
        <f t="shared" si="0"/>
        <v>818669.84109999996</v>
      </c>
      <c r="E15" s="8">
        <v>819.15</v>
      </c>
      <c r="F15" s="8">
        <v>53.71</v>
      </c>
      <c r="G15" s="8" t="s">
        <v>54</v>
      </c>
      <c r="H15" s="8" t="s">
        <v>54</v>
      </c>
      <c r="I15" s="27">
        <v>53.71</v>
      </c>
    </row>
    <row r="16" spans="1:9" ht="24" customHeight="1" thickBot="1" x14ac:dyDescent="0.3">
      <c r="A16" s="14" t="s">
        <v>58</v>
      </c>
      <c r="B16" s="41"/>
      <c r="C16" s="41"/>
      <c r="D16" s="43">
        <f>SUM(D6:D15)</f>
        <v>368280961.3811</v>
      </c>
      <c r="E16" s="41"/>
      <c r="F16" s="41"/>
      <c r="G16" s="36"/>
      <c r="H16" s="41"/>
      <c r="I16" s="42"/>
    </row>
    <row r="17" spans="1:11" ht="30" customHeight="1" thickBot="1" x14ac:dyDescent="0.3">
      <c r="A17" s="49" t="s">
        <v>53</v>
      </c>
      <c r="B17" s="50"/>
      <c r="C17" s="50"/>
      <c r="D17" s="50"/>
      <c r="E17" s="50"/>
      <c r="F17" s="50"/>
      <c r="G17" s="50"/>
      <c r="H17" s="50"/>
      <c r="I17" s="51"/>
    </row>
    <row r="18" spans="1:11" ht="79.5" thickBot="1" x14ac:dyDescent="0.3">
      <c r="A18" s="3" t="s">
        <v>4</v>
      </c>
      <c r="B18" s="4" t="s">
        <v>9</v>
      </c>
      <c r="C18" s="9" t="s">
        <v>48</v>
      </c>
      <c r="D18" s="9" t="s">
        <v>59</v>
      </c>
      <c r="E18" s="9" t="s">
        <v>7</v>
      </c>
      <c r="F18" s="9" t="s">
        <v>13</v>
      </c>
      <c r="G18" s="11" t="s">
        <v>5</v>
      </c>
      <c r="H18" s="11" t="s">
        <v>10</v>
      </c>
      <c r="I18" s="25" t="s">
        <v>14</v>
      </c>
    </row>
    <row r="19" spans="1:11" ht="16.5" thickBot="1" x14ac:dyDescent="0.3">
      <c r="A19" s="3"/>
      <c r="B19" s="4"/>
      <c r="C19" s="9" t="s">
        <v>1</v>
      </c>
      <c r="D19" s="9" t="s">
        <v>2</v>
      </c>
      <c r="E19" s="9" t="s">
        <v>3</v>
      </c>
      <c r="F19" s="9" t="s">
        <v>6</v>
      </c>
      <c r="G19" s="11" t="s">
        <v>8</v>
      </c>
      <c r="H19" s="11" t="s">
        <v>11</v>
      </c>
      <c r="I19" s="25" t="s">
        <v>12</v>
      </c>
    </row>
    <row r="20" spans="1:11" ht="31.5" x14ac:dyDescent="0.25">
      <c r="A20" s="21" t="s">
        <v>27</v>
      </c>
      <c r="B20" s="22" t="s">
        <v>28</v>
      </c>
      <c r="C20" s="23">
        <v>784796.93</v>
      </c>
      <c r="D20" s="24">
        <v>106629055.21513087</v>
      </c>
      <c r="E20" s="24">
        <v>283.57</v>
      </c>
      <c r="F20" s="24">
        <v>135.87</v>
      </c>
      <c r="G20" s="24" t="s">
        <v>54</v>
      </c>
      <c r="H20" s="24" t="s">
        <v>54</v>
      </c>
      <c r="I20" s="29">
        <v>135.87</v>
      </c>
    </row>
    <row r="21" spans="1:11" ht="31.5" x14ac:dyDescent="0.25">
      <c r="A21" s="7" t="s">
        <v>27</v>
      </c>
      <c r="B21" s="6" t="s">
        <v>29</v>
      </c>
      <c r="C21" s="10">
        <v>226495.88</v>
      </c>
      <c r="D21" s="8">
        <v>36928342.766865283</v>
      </c>
      <c r="E21" s="8">
        <v>340.28</v>
      </c>
      <c r="F21" s="8">
        <v>163.03</v>
      </c>
      <c r="G21" s="8" t="s">
        <v>54</v>
      </c>
      <c r="H21" s="8" t="s">
        <v>54</v>
      </c>
      <c r="I21" s="27">
        <v>163.03</v>
      </c>
    </row>
    <row r="22" spans="1:11" ht="47.25" x14ac:dyDescent="0.25">
      <c r="A22" s="7" t="s">
        <v>27</v>
      </c>
      <c r="B22" s="6" t="s">
        <v>34</v>
      </c>
      <c r="C22" s="10">
        <v>72178.81</v>
      </c>
      <c r="D22" s="8">
        <v>11768178.018003875</v>
      </c>
      <c r="E22" s="8">
        <v>340.28</v>
      </c>
      <c r="F22" s="8">
        <v>163.03</v>
      </c>
      <c r="G22" s="8" t="s">
        <v>54</v>
      </c>
      <c r="H22" s="8" t="s">
        <v>54</v>
      </c>
      <c r="I22" s="27">
        <v>163.03</v>
      </c>
    </row>
    <row r="23" spans="1:11" ht="24" customHeight="1" thickBot="1" x14ac:dyDescent="0.3">
      <c r="A23" s="39" t="s">
        <v>58</v>
      </c>
      <c r="B23" s="37"/>
      <c r="C23" s="37"/>
      <c r="D23" s="40">
        <f>SUM(D20:D22)</f>
        <v>155325576.00000003</v>
      </c>
      <c r="E23" s="37"/>
      <c r="F23" s="37"/>
      <c r="G23" s="36"/>
      <c r="H23" s="37"/>
      <c r="I23" s="38"/>
    </row>
    <row r="24" spans="1:11" ht="30" customHeight="1" thickBot="1" x14ac:dyDescent="0.3">
      <c r="A24" s="52" t="s">
        <v>55</v>
      </c>
      <c r="B24" s="53"/>
      <c r="C24" s="53"/>
      <c r="D24" s="53"/>
      <c r="E24" s="53"/>
      <c r="F24" s="53"/>
      <c r="G24" s="53"/>
      <c r="H24" s="53"/>
      <c r="I24" s="54"/>
    </row>
    <row r="25" spans="1:11" ht="79.5" thickBot="1" x14ac:dyDescent="0.3">
      <c r="A25" s="3" t="s">
        <v>4</v>
      </c>
      <c r="B25" s="4" t="s">
        <v>9</v>
      </c>
      <c r="C25" s="9" t="s">
        <v>49</v>
      </c>
      <c r="D25" s="9" t="s">
        <v>59</v>
      </c>
      <c r="E25" s="9" t="s">
        <v>7</v>
      </c>
      <c r="F25" s="9" t="s">
        <v>13</v>
      </c>
      <c r="G25" s="11" t="s">
        <v>5</v>
      </c>
      <c r="H25" s="11" t="s">
        <v>10</v>
      </c>
      <c r="I25" s="25" t="s">
        <v>14</v>
      </c>
    </row>
    <row r="26" spans="1:11" ht="16.5" thickBot="1" x14ac:dyDescent="0.3">
      <c r="A26" s="3"/>
      <c r="B26" s="4"/>
      <c r="C26" s="9" t="s">
        <v>1</v>
      </c>
      <c r="D26" s="9" t="s">
        <v>2</v>
      </c>
      <c r="E26" s="9" t="s">
        <v>3</v>
      </c>
      <c r="F26" s="9" t="s">
        <v>6</v>
      </c>
      <c r="G26" s="11" t="s">
        <v>8</v>
      </c>
      <c r="H26" s="11" t="s">
        <v>11</v>
      </c>
      <c r="I26" s="25" t="s">
        <v>12</v>
      </c>
      <c r="K26" s="2"/>
    </row>
    <row r="27" spans="1:11" ht="31.5" x14ac:dyDescent="0.25">
      <c r="A27" s="21" t="s">
        <v>30</v>
      </c>
      <c r="B27" s="22" t="s">
        <v>31</v>
      </c>
      <c r="C27" s="23">
        <v>456119.08</v>
      </c>
      <c r="D27" s="24">
        <v>113780408.00378418</v>
      </c>
      <c r="E27" s="24">
        <v>583.33000000000004</v>
      </c>
      <c r="F27" s="24">
        <v>249.45</v>
      </c>
      <c r="G27" s="24" t="s">
        <v>54</v>
      </c>
      <c r="H27" s="24" t="s">
        <v>54</v>
      </c>
      <c r="I27" s="29">
        <v>249.45</v>
      </c>
      <c r="K27" s="2"/>
    </row>
    <row r="28" spans="1:11" ht="47.25" x14ac:dyDescent="0.25">
      <c r="A28" s="7" t="s">
        <v>30</v>
      </c>
      <c r="B28" s="6" t="s">
        <v>32</v>
      </c>
      <c r="C28" s="10">
        <v>75702.05</v>
      </c>
      <c r="D28" s="8">
        <v>22660951.089499354</v>
      </c>
      <c r="E28" s="8">
        <v>700</v>
      </c>
      <c r="F28" s="8">
        <v>299.33</v>
      </c>
      <c r="G28" s="8" t="s">
        <v>54</v>
      </c>
      <c r="H28" s="8" t="s">
        <v>54</v>
      </c>
      <c r="I28" s="27">
        <v>299.33</v>
      </c>
      <c r="K28" s="2"/>
    </row>
    <row r="29" spans="1:11" ht="47.25" x14ac:dyDescent="0.25">
      <c r="A29" s="7" t="s">
        <v>30</v>
      </c>
      <c r="B29" s="6" t="s">
        <v>33</v>
      </c>
      <c r="C29" s="10">
        <v>45365.97</v>
      </c>
      <c r="D29" s="8">
        <v>13580028.906716464</v>
      </c>
      <c r="E29" s="8">
        <v>700</v>
      </c>
      <c r="F29" s="8">
        <v>299.33</v>
      </c>
      <c r="G29" s="8" t="s">
        <v>54</v>
      </c>
      <c r="H29" s="8" t="s">
        <v>54</v>
      </c>
      <c r="I29" s="27">
        <v>299.33</v>
      </c>
      <c r="K29" s="2"/>
    </row>
    <row r="30" spans="1:11" ht="25.5" customHeight="1" thickBot="1" x14ac:dyDescent="0.3">
      <c r="A30" s="33" t="s">
        <v>58</v>
      </c>
      <c r="B30" s="31"/>
      <c r="C30" s="31"/>
      <c r="D30" s="36">
        <f>SUM(D27:D29)</f>
        <v>150021388</v>
      </c>
      <c r="E30" s="31"/>
      <c r="F30" s="31"/>
      <c r="G30" s="36"/>
      <c r="H30" s="31"/>
      <c r="I30" s="32"/>
      <c r="K30" s="2"/>
    </row>
    <row r="31" spans="1:11" ht="30" customHeight="1" thickBot="1" x14ac:dyDescent="0.3">
      <c r="A31" s="49" t="s">
        <v>56</v>
      </c>
      <c r="B31" s="50"/>
      <c r="C31" s="50"/>
      <c r="D31" s="50"/>
      <c r="E31" s="50"/>
      <c r="F31" s="50"/>
      <c r="G31" s="50"/>
      <c r="H31" s="50"/>
      <c r="I31" s="51"/>
    </row>
    <row r="32" spans="1:11" ht="79.5" thickBot="1" x14ac:dyDescent="0.3">
      <c r="A32" s="3" t="s">
        <v>4</v>
      </c>
      <c r="B32" s="4" t="s">
        <v>9</v>
      </c>
      <c r="C32" s="9" t="s">
        <v>49</v>
      </c>
      <c r="D32" s="9" t="s">
        <v>59</v>
      </c>
      <c r="E32" s="9" t="s">
        <v>7</v>
      </c>
      <c r="F32" s="9" t="s">
        <v>13</v>
      </c>
      <c r="G32" s="11" t="s">
        <v>5</v>
      </c>
      <c r="H32" s="11" t="s">
        <v>10</v>
      </c>
      <c r="I32" s="25" t="s">
        <v>14</v>
      </c>
    </row>
    <row r="33" spans="1:11" ht="16.5" thickBot="1" x14ac:dyDescent="0.3">
      <c r="A33" s="3"/>
      <c r="B33" s="4"/>
      <c r="C33" s="9" t="s">
        <v>1</v>
      </c>
      <c r="D33" s="9" t="s">
        <v>2</v>
      </c>
      <c r="E33" s="9" t="s">
        <v>3</v>
      </c>
      <c r="F33" s="9" t="s">
        <v>6</v>
      </c>
      <c r="G33" s="11" t="s">
        <v>8</v>
      </c>
      <c r="H33" s="11" t="s">
        <v>11</v>
      </c>
      <c r="I33" s="25" t="s">
        <v>12</v>
      </c>
    </row>
    <row r="34" spans="1:11" ht="31.5" customHeight="1" x14ac:dyDescent="0.25">
      <c r="A34" s="21" t="s">
        <v>35</v>
      </c>
      <c r="B34" s="22" t="s">
        <v>36</v>
      </c>
      <c r="C34" s="23">
        <v>2234922.9</v>
      </c>
      <c r="D34" s="24">
        <v>111015642.55311708</v>
      </c>
      <c r="E34" s="24" t="s">
        <v>50</v>
      </c>
      <c r="F34" s="24">
        <v>49.67</v>
      </c>
      <c r="G34" s="24" t="s">
        <v>54</v>
      </c>
      <c r="H34" s="24">
        <v>116484181.54799999</v>
      </c>
      <c r="I34" s="29">
        <f>H34/C34</f>
        <v>52.12</v>
      </c>
      <c r="K34" s="2"/>
    </row>
    <row r="35" spans="1:11" ht="31.5" x14ac:dyDescent="0.25">
      <c r="A35" s="7" t="s">
        <v>35</v>
      </c>
      <c r="B35" s="6" t="s">
        <v>37</v>
      </c>
      <c r="C35" s="10">
        <v>569852.49</v>
      </c>
      <c r="D35" s="8">
        <v>33967636.380392574</v>
      </c>
      <c r="E35" s="8">
        <v>149</v>
      </c>
      <c r="F35" s="8">
        <v>59.61</v>
      </c>
      <c r="G35" s="8" t="s">
        <v>54</v>
      </c>
      <c r="H35" s="8">
        <v>35638574.724600002</v>
      </c>
      <c r="I35" s="27">
        <f>H35/C35</f>
        <v>62.540000000000006</v>
      </c>
      <c r="K35" s="2"/>
    </row>
    <row r="36" spans="1:11" ht="31.5" x14ac:dyDescent="0.25">
      <c r="A36" s="7" t="s">
        <v>35</v>
      </c>
      <c r="B36" s="6" t="s">
        <v>38</v>
      </c>
      <c r="C36" s="10">
        <v>296599.57</v>
      </c>
      <c r="D36" s="8">
        <v>17679639.066490337</v>
      </c>
      <c r="E36" s="8">
        <v>149</v>
      </c>
      <c r="F36" s="8">
        <v>59.61</v>
      </c>
      <c r="G36" s="8" t="s">
        <v>54</v>
      </c>
      <c r="H36" s="8">
        <v>18549337.107799999</v>
      </c>
      <c r="I36" s="27">
        <f>H36/C36</f>
        <v>62.54</v>
      </c>
      <c r="K36" s="2"/>
    </row>
    <row r="37" spans="1:11" ht="25.5" customHeight="1" thickBot="1" x14ac:dyDescent="0.3">
      <c r="A37" s="33" t="s">
        <v>58</v>
      </c>
      <c r="B37" s="31"/>
      <c r="C37" s="36"/>
      <c r="D37" s="36">
        <f>SUM(D34:D36)</f>
        <v>162662918</v>
      </c>
      <c r="E37" s="34"/>
      <c r="F37" s="34"/>
      <c r="G37" s="36"/>
      <c r="H37" s="36">
        <f>H34+H35+H36</f>
        <v>170672093.3804</v>
      </c>
      <c r="I37" s="35"/>
      <c r="K37" s="2"/>
    </row>
    <row r="38" spans="1:11" ht="30" customHeight="1" thickBot="1" x14ac:dyDescent="0.3">
      <c r="A38" s="49" t="s">
        <v>57</v>
      </c>
      <c r="B38" s="50"/>
      <c r="C38" s="50"/>
      <c r="D38" s="50"/>
      <c r="E38" s="50"/>
      <c r="F38" s="50"/>
      <c r="G38" s="50"/>
      <c r="H38" s="50"/>
      <c r="I38" s="51"/>
      <c r="K38" s="2"/>
    </row>
    <row r="39" spans="1:11" ht="79.5" thickBot="1" x14ac:dyDescent="0.3">
      <c r="A39" s="3" t="s">
        <v>4</v>
      </c>
      <c r="B39" s="4" t="s">
        <v>9</v>
      </c>
      <c r="C39" s="9" t="s">
        <v>49</v>
      </c>
      <c r="D39" s="9" t="s">
        <v>59</v>
      </c>
      <c r="E39" s="9" t="s">
        <v>7</v>
      </c>
      <c r="F39" s="9" t="s">
        <v>13</v>
      </c>
      <c r="G39" s="11" t="s">
        <v>5</v>
      </c>
      <c r="H39" s="11" t="s">
        <v>10</v>
      </c>
      <c r="I39" s="25" t="s">
        <v>14</v>
      </c>
      <c r="K39" s="2"/>
    </row>
    <row r="40" spans="1:11" ht="16.5" thickBot="1" x14ac:dyDescent="0.3">
      <c r="A40" s="3"/>
      <c r="B40" s="4"/>
      <c r="C40" s="9" t="s">
        <v>1</v>
      </c>
      <c r="D40" s="9" t="s">
        <v>2</v>
      </c>
      <c r="E40" s="9" t="s">
        <v>3</v>
      </c>
      <c r="F40" s="9" t="s">
        <v>6</v>
      </c>
      <c r="G40" s="11" t="s">
        <v>8</v>
      </c>
      <c r="H40" s="11" t="s">
        <v>11</v>
      </c>
      <c r="I40" s="25" t="s">
        <v>12</v>
      </c>
      <c r="K40" s="2"/>
    </row>
    <row r="41" spans="1:11" ht="31.5" x14ac:dyDescent="0.25">
      <c r="A41" s="21" t="s">
        <v>39</v>
      </c>
      <c r="B41" s="22" t="s">
        <v>40</v>
      </c>
      <c r="C41" s="23">
        <v>16737</v>
      </c>
      <c r="D41" s="24">
        <v>4189341.8344189883</v>
      </c>
      <c r="E41" s="24">
        <v>442.5</v>
      </c>
      <c r="F41" s="24">
        <v>250.3</v>
      </c>
      <c r="G41" s="24" t="s">
        <v>54</v>
      </c>
      <c r="H41" s="24" t="s">
        <v>54</v>
      </c>
      <c r="I41" s="29">
        <v>250.3</v>
      </c>
      <c r="K41" s="2"/>
    </row>
    <row r="42" spans="1:11" ht="31.5" x14ac:dyDescent="0.25">
      <c r="A42" s="7" t="s">
        <v>39</v>
      </c>
      <c r="B42" s="6" t="s">
        <v>41</v>
      </c>
      <c r="C42" s="10">
        <v>3124.03</v>
      </c>
      <c r="D42" s="8">
        <v>938349.49424484337</v>
      </c>
      <c r="E42" s="8">
        <v>531</v>
      </c>
      <c r="F42" s="8">
        <v>300.36</v>
      </c>
      <c r="G42" s="8" t="s">
        <v>54</v>
      </c>
      <c r="H42" s="8" t="s">
        <v>54</v>
      </c>
      <c r="I42" s="27">
        <v>300.36</v>
      </c>
      <c r="K42" s="2"/>
    </row>
    <row r="43" spans="1:11" ht="47.25" x14ac:dyDescent="0.25">
      <c r="A43" s="7" t="s">
        <v>39</v>
      </c>
      <c r="B43" s="6" t="s">
        <v>42</v>
      </c>
      <c r="C43" s="10">
        <v>1722.05</v>
      </c>
      <c r="D43" s="8">
        <v>517243.67133616912</v>
      </c>
      <c r="E43" s="8">
        <v>531</v>
      </c>
      <c r="F43" s="8">
        <v>300.36</v>
      </c>
      <c r="G43" s="8" t="s">
        <v>54</v>
      </c>
      <c r="H43" s="8" t="s">
        <v>54</v>
      </c>
      <c r="I43" s="27">
        <v>300.36</v>
      </c>
      <c r="K43" s="2"/>
    </row>
    <row r="44" spans="1:11" ht="31.5" x14ac:dyDescent="0.25">
      <c r="A44" s="19" t="s">
        <v>39</v>
      </c>
      <c r="B44" s="15" t="s">
        <v>43</v>
      </c>
      <c r="C44" s="17">
        <v>27877.119999999999</v>
      </c>
      <c r="D44" s="17">
        <v>18371022.079999998</v>
      </c>
      <c r="E44" s="8">
        <v>659</v>
      </c>
      <c r="F44" s="17">
        <v>659</v>
      </c>
      <c r="G44" s="17">
        <v>6814350.5739171095</v>
      </c>
      <c r="H44" s="17" t="s">
        <v>54</v>
      </c>
      <c r="I44" s="30" t="s">
        <v>61</v>
      </c>
      <c r="K44" s="2"/>
    </row>
    <row r="45" spans="1:11" ht="31.5" x14ac:dyDescent="0.25">
      <c r="A45" s="19" t="s">
        <v>39</v>
      </c>
      <c r="B45" s="15" t="s">
        <v>44</v>
      </c>
      <c r="C45" s="17">
        <v>4056.08</v>
      </c>
      <c r="D45" s="17">
        <v>3207548.06</v>
      </c>
      <c r="E45" s="8">
        <v>790.8</v>
      </c>
      <c r="F45" s="17">
        <v>790.8</v>
      </c>
      <c r="G45" s="17">
        <v>1189773.5953722787</v>
      </c>
      <c r="H45" s="17" t="s">
        <v>54</v>
      </c>
      <c r="I45" s="30" t="s">
        <v>62</v>
      </c>
      <c r="K45" s="2"/>
    </row>
    <row r="46" spans="1:11" ht="47.25" x14ac:dyDescent="0.25">
      <c r="A46" s="19" t="s">
        <v>39</v>
      </c>
      <c r="B46" s="15" t="s">
        <v>45</v>
      </c>
      <c r="C46" s="17">
        <v>7500.76</v>
      </c>
      <c r="D46" s="17">
        <v>5931601.0099999998</v>
      </c>
      <c r="E46" s="8">
        <v>790.8</v>
      </c>
      <c r="F46" s="17">
        <v>790.8</v>
      </c>
      <c r="G46" s="17">
        <v>2200204.6787106209</v>
      </c>
      <c r="H46" s="17" t="s">
        <v>54</v>
      </c>
      <c r="I46" s="30" t="s">
        <v>62</v>
      </c>
      <c r="K46" s="2"/>
    </row>
    <row r="47" spans="1:11" ht="26.25" customHeight="1" thickBot="1" x14ac:dyDescent="0.3">
      <c r="A47" s="33" t="s">
        <v>58</v>
      </c>
      <c r="B47" s="44"/>
      <c r="C47" s="44"/>
      <c r="D47" s="36">
        <f>D41+D42+D43+D44+D45+D46</f>
        <v>33155106.149999999</v>
      </c>
      <c r="E47" s="34"/>
      <c r="F47" s="34"/>
      <c r="G47" s="36">
        <v>10204380.140000001</v>
      </c>
      <c r="H47" s="44"/>
      <c r="I47" s="45"/>
      <c r="K47" s="2"/>
    </row>
    <row r="48" spans="1:11" x14ac:dyDescent="0.25">
      <c r="A48" s="46" t="s">
        <v>60</v>
      </c>
      <c r="K48" s="2"/>
    </row>
    <row r="49" spans="11:11" x14ac:dyDescent="0.25">
      <c r="K49" s="2"/>
    </row>
  </sheetData>
  <mergeCells count="7">
    <mergeCell ref="B1:I1"/>
    <mergeCell ref="A17:I17"/>
    <mergeCell ref="A24:I24"/>
    <mergeCell ref="A31:I31"/>
    <mergeCell ref="A38:I38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Importi unitari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Fiore</cp:lastModifiedBy>
  <cp:lastPrinted>2024-05-06T09:46:08Z</cp:lastPrinted>
  <dcterms:created xsi:type="dcterms:W3CDTF">2016-06-10T09:03:41Z</dcterms:created>
  <dcterms:modified xsi:type="dcterms:W3CDTF">2024-05-13T07:23:19Z</dcterms:modified>
</cp:coreProperties>
</file>